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\Desktop\"/>
    </mc:Choice>
  </mc:AlternateContent>
  <xr:revisionPtr revIDLastSave="0" documentId="8_{0E061A1A-EB10-45E3-9F0C-29F652B17756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Ranglistenturnier MOL 18-19 U10" sheetId="3" r:id="rId1"/>
    <sheet name="Ranglistenturnier 18-19 U14 w" sheetId="1" r:id="rId2"/>
    <sheet name="Ranglistenturnier 18-19 U14 m" sheetId="2" r:id="rId3"/>
  </sheets>
  <definedNames>
    <definedName name="_xlnm._FilterDatabase" localSheetId="2" hidden="1">'Ranglistenturnier 18-19 U14 m'!$A$3:$F$17</definedName>
    <definedName name="_xlnm._FilterDatabase" localSheetId="1" hidden="1">'Ranglistenturnier 18-19 U14 w'!$A$3:$F$13</definedName>
    <definedName name="_xlnm._FilterDatabase" localSheetId="0" hidden="1">'Ranglistenturnier MOL 18-19 U10'!$A$3:$F$10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" i="3" l="1"/>
  <c r="T10" i="3"/>
  <c r="S10" i="3"/>
  <c r="R10" i="3"/>
  <c r="N10" i="3"/>
  <c r="J10" i="3"/>
  <c r="U9" i="3"/>
  <c r="T9" i="3"/>
  <c r="S9" i="3"/>
  <c r="R9" i="3"/>
  <c r="V9" i="3" s="1"/>
  <c r="N9" i="3"/>
  <c r="J9" i="3"/>
  <c r="U8" i="3"/>
  <c r="T8" i="3"/>
  <c r="S8" i="3"/>
  <c r="R8" i="3"/>
  <c r="N8" i="3"/>
  <c r="J8" i="3"/>
  <c r="U7" i="3"/>
  <c r="T7" i="3"/>
  <c r="S7" i="3"/>
  <c r="R7" i="3"/>
  <c r="N7" i="3"/>
  <c r="J7" i="3"/>
  <c r="V7" i="3" s="1"/>
  <c r="U6" i="3"/>
  <c r="S6" i="3"/>
  <c r="R6" i="3"/>
  <c r="N6" i="3"/>
  <c r="J6" i="3"/>
  <c r="U5" i="3"/>
  <c r="T5" i="3"/>
  <c r="S5" i="3"/>
  <c r="R5" i="3"/>
  <c r="N5" i="3"/>
  <c r="J5" i="3"/>
  <c r="V5" i="3" s="1"/>
  <c r="F5" i="3"/>
  <c r="U17" i="2"/>
  <c r="T17" i="2"/>
  <c r="S17" i="2"/>
  <c r="R17" i="2"/>
  <c r="N17" i="2"/>
  <c r="J17" i="2"/>
  <c r="U16" i="2"/>
  <c r="T16" i="2"/>
  <c r="S16" i="2"/>
  <c r="R16" i="2"/>
  <c r="N16" i="2"/>
  <c r="J16" i="2"/>
  <c r="U15" i="2"/>
  <c r="T15" i="2"/>
  <c r="S15" i="2"/>
  <c r="R15" i="2"/>
  <c r="N15" i="2"/>
  <c r="J15" i="2"/>
  <c r="F15" i="2"/>
  <c r="U14" i="2"/>
  <c r="T14" i="2"/>
  <c r="S14" i="2"/>
  <c r="R14" i="2"/>
  <c r="N14" i="2"/>
  <c r="J14" i="2"/>
  <c r="F14" i="2"/>
  <c r="U13" i="2"/>
  <c r="T13" i="2"/>
  <c r="S13" i="2"/>
  <c r="R13" i="2"/>
  <c r="N13" i="2"/>
  <c r="J13" i="2"/>
  <c r="U12" i="2"/>
  <c r="T12" i="2"/>
  <c r="S12" i="2"/>
  <c r="R12" i="2"/>
  <c r="N12" i="2"/>
  <c r="J12" i="2"/>
  <c r="U11" i="2"/>
  <c r="T11" i="2"/>
  <c r="S11" i="2"/>
  <c r="R11" i="2"/>
  <c r="N11" i="2"/>
  <c r="J11" i="2"/>
  <c r="U10" i="2"/>
  <c r="T10" i="2"/>
  <c r="S10" i="2"/>
  <c r="R10" i="2"/>
  <c r="N10" i="2"/>
  <c r="J10" i="2"/>
  <c r="U9" i="2"/>
  <c r="T9" i="2"/>
  <c r="S9" i="2"/>
  <c r="R9" i="2"/>
  <c r="N9" i="2"/>
  <c r="J9" i="2"/>
  <c r="U8" i="2"/>
  <c r="T8" i="2"/>
  <c r="S8" i="2"/>
  <c r="R8" i="2"/>
  <c r="N8" i="2"/>
  <c r="J8" i="2"/>
  <c r="U7" i="2"/>
  <c r="T7" i="2"/>
  <c r="S7" i="2"/>
  <c r="R7" i="2"/>
  <c r="N7" i="2"/>
  <c r="J7" i="2"/>
  <c r="F7" i="2"/>
  <c r="U6" i="2"/>
  <c r="T6" i="2"/>
  <c r="S6" i="2"/>
  <c r="R6" i="2"/>
  <c r="N6" i="2"/>
  <c r="J6" i="2"/>
  <c r="F6" i="2"/>
  <c r="U5" i="2"/>
  <c r="T5" i="2"/>
  <c r="S5" i="2"/>
  <c r="R5" i="2"/>
  <c r="N5" i="2"/>
  <c r="J5" i="2"/>
  <c r="V10" i="2" l="1"/>
  <c r="V8" i="2"/>
  <c r="V5" i="2"/>
  <c r="V12" i="2"/>
  <c r="V14" i="2"/>
  <c r="V17" i="2"/>
  <c r="V13" i="2"/>
  <c r="V9" i="2"/>
  <c r="V11" i="2"/>
  <c r="V7" i="2"/>
  <c r="V16" i="2"/>
  <c r="V6" i="2"/>
  <c r="V15" i="2"/>
  <c r="V10" i="3"/>
  <c r="V6" i="3"/>
  <c r="V8" i="3"/>
  <c r="R5" i="1"/>
  <c r="R6" i="1"/>
  <c r="R7" i="1"/>
  <c r="R8" i="1"/>
  <c r="R9" i="1"/>
  <c r="R10" i="1"/>
  <c r="R11" i="1"/>
  <c r="R12" i="1"/>
  <c r="R13" i="1"/>
  <c r="N5" i="1"/>
  <c r="N6" i="1"/>
  <c r="N7" i="1"/>
  <c r="N8" i="1"/>
  <c r="N9" i="1"/>
  <c r="N10" i="1"/>
  <c r="N11" i="1"/>
  <c r="N12" i="1"/>
  <c r="N13" i="1"/>
  <c r="J9" i="1"/>
  <c r="J8" i="1"/>
  <c r="J10" i="1"/>
  <c r="J13" i="1"/>
  <c r="J7" i="1"/>
  <c r="J12" i="1"/>
  <c r="J6" i="1"/>
  <c r="J11" i="1"/>
  <c r="J5" i="1"/>
  <c r="T6" i="1" l="1"/>
  <c r="T7" i="1"/>
  <c r="T5" i="1"/>
  <c r="T10" i="1"/>
  <c r="T13" i="1"/>
  <c r="T8" i="1"/>
  <c r="S5" i="1"/>
  <c r="U5" i="1"/>
  <c r="V5" i="1"/>
  <c r="S6" i="1"/>
  <c r="U6" i="1"/>
  <c r="V6" i="1"/>
  <c r="S7" i="1"/>
  <c r="U7" i="1"/>
  <c r="V7" i="1"/>
  <c r="S8" i="1"/>
  <c r="U8" i="1"/>
  <c r="V8" i="1"/>
  <c r="S9" i="1"/>
  <c r="U9" i="1"/>
  <c r="V9" i="1"/>
  <c r="S10" i="1"/>
  <c r="U10" i="1"/>
  <c r="V10" i="1"/>
  <c r="S11" i="1"/>
  <c r="U11" i="1"/>
  <c r="V11" i="1"/>
  <c r="S12" i="1"/>
  <c r="U12" i="1"/>
  <c r="V12" i="1"/>
  <c r="S13" i="1"/>
  <c r="U13" i="1"/>
  <c r="V13" i="1"/>
  <c r="F5" i="1"/>
  <c r="F12" i="1"/>
  <c r="F8" i="1"/>
  <c r="F13" i="1"/>
  <c r="F10" i="1"/>
  <c r="F9" i="1"/>
  <c r="T12" i="1"/>
  <c r="T9" i="1"/>
  <c r="T11" i="1"/>
</calcChain>
</file>

<file path=xl/sharedStrings.xml><?xml version="1.0" encoding="utf-8"?>
<sst xmlns="http://schemas.openxmlformats.org/spreadsheetml/2006/main" count="168" uniqueCount="52">
  <si>
    <t>Name, Vorname</t>
  </si>
  <si>
    <t>Geb.-Dat.</t>
  </si>
  <si>
    <t>Alter</t>
  </si>
  <si>
    <t>Volle</t>
  </si>
  <si>
    <t>Gesamt</t>
  </si>
  <si>
    <t>AK</t>
  </si>
  <si>
    <t>Steinhardt, Johanna</t>
  </si>
  <si>
    <t>Dienhardt, Fiona</t>
  </si>
  <si>
    <t>Hartinger, Tobias</t>
  </si>
  <si>
    <t>Altersgruppe</t>
  </si>
  <si>
    <t>Von</t>
  </si>
  <si>
    <t>U10</t>
  </si>
  <si>
    <t>U14</t>
  </si>
  <si>
    <t>U18</t>
  </si>
  <si>
    <t>Streich, Neele</t>
  </si>
  <si>
    <t>Scharnow, Franziska</t>
  </si>
  <si>
    <t>Verein</t>
  </si>
  <si>
    <t>1. KSC Seelow</t>
  </si>
  <si>
    <t>Müller, Lennox</t>
  </si>
  <si>
    <t>Kunze, Lilli Michelle</t>
  </si>
  <si>
    <t>Lenz, Tim</t>
  </si>
  <si>
    <t>Schneider, Christoph</t>
  </si>
  <si>
    <t>Räumer</t>
  </si>
  <si>
    <t>FW</t>
  </si>
  <si>
    <t>SG Zechin</t>
  </si>
  <si>
    <t>2. Turnier</t>
  </si>
  <si>
    <t>3. Turnier</t>
  </si>
  <si>
    <t>Platz</t>
  </si>
  <si>
    <t>Schnitt</t>
  </si>
  <si>
    <t>Seifert, Philipp</t>
  </si>
  <si>
    <t>KV Spreenhagen</t>
  </si>
  <si>
    <t>Lehmpfuhl, Oskar Lutz</t>
  </si>
  <si>
    <t>Liss, Josephin</t>
  </si>
  <si>
    <t>1. Turnier - Seelow 02.12.2018</t>
  </si>
  <si>
    <t>Berlin</t>
  </si>
  <si>
    <t>Drache, Anton</t>
  </si>
  <si>
    <t>Bach, Benjamin</t>
  </si>
  <si>
    <t>Meyer, Leon</t>
  </si>
  <si>
    <t>Vujnovic, Bruno</t>
  </si>
  <si>
    <t>Kricke, Toni</t>
  </si>
  <si>
    <t>Kricke, David</t>
  </si>
  <si>
    <t>Liss, Emillian</t>
  </si>
  <si>
    <t>Ranglistenturnier MOL U10 + U14 2019-2020</t>
  </si>
  <si>
    <t>Köhler, Zoe</t>
  </si>
  <si>
    <t>Barthel, Jon</t>
  </si>
  <si>
    <t>Reid, Orla</t>
  </si>
  <si>
    <t>Wollburg, Sharina</t>
  </si>
  <si>
    <t>Noack, Emmi</t>
  </si>
  <si>
    <t>Brand, Laura</t>
  </si>
  <si>
    <t>Zillgitt, Jill</t>
  </si>
  <si>
    <t>Noack, Anni</t>
  </si>
  <si>
    <t>Weber, Florian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</si>
</sst>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Arial Rounded MT Bold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6560-40AE-43E0-A61B-1B574DFF2871}">
  <sheetPr>
    <pageSetUpPr fitToPage="1"/>
  </sheetPr>
  <dimension ref="A1:W23"/>
  <sheetViews>
    <sheetView zoomScaleNormal="100" workbookViewId="0">
      <pane xSplit="5" ySplit="4" topLeftCell="F5" activePane="bottomRight" state="frozen"/>
      <selection pane="topRight" activeCell="E1" sqref="E1"/>
      <selection pane="bottomLeft" activeCell="A6" sqref="A6"/>
      <selection pane="bottomRight" activeCell="B10" sqref="B10"/>
    </sheetView>
  </sheetViews>
  <sheetFormatPr baseColWidth="10" defaultColWidth="9.109375" defaultRowHeight="14.4" x14ac:dyDescent="0.3"/>
  <cols>
    <col min="1" max="1" width="3.6640625" style="1" customWidth="1"/>
    <col min="2" max="2" width="32.6640625" style="1" customWidth="1"/>
    <col min="3" max="3" width="12.6640625" style="1" customWidth="1"/>
    <col min="4" max="4" width="16.88671875" style="1" customWidth="1"/>
    <col min="5" max="6" width="5.6640625" style="2" customWidth="1"/>
    <col min="7" max="8" width="8.33203125" style="4" customWidth="1"/>
    <col min="9" max="9" width="5.6640625" style="4" customWidth="1"/>
    <col min="10" max="12" width="8.33203125" style="4" customWidth="1"/>
    <col min="13" max="13" width="5.6640625" style="4" customWidth="1"/>
    <col min="14" max="16" width="8.33203125" style="4" customWidth="1"/>
    <col min="17" max="17" width="5.6640625" style="4" customWidth="1"/>
    <col min="18" max="20" width="8.33203125" style="4" customWidth="1"/>
    <col min="21" max="21" width="5.6640625" style="4" customWidth="1"/>
    <col min="22" max="23" width="8.33203125" style="4" customWidth="1"/>
    <col min="24" max="256" width="11.44140625" customWidth="1"/>
  </cols>
  <sheetData>
    <row r="1" spans="1:23" ht="20.399999999999999" x14ac:dyDescent="0.35">
      <c r="A1" s="3" t="s">
        <v>42</v>
      </c>
      <c r="B1" s="6"/>
      <c r="C1" s="3"/>
      <c r="D1" s="3"/>
      <c r="E1" s="3"/>
      <c r="F1" s="3"/>
    </row>
    <row r="2" spans="1:23" ht="15" thickBot="1" x14ac:dyDescent="0.35"/>
    <row r="3" spans="1:23" s="8" customFormat="1" ht="15" customHeight="1" x14ac:dyDescent="0.3">
      <c r="A3" s="18"/>
      <c r="B3" s="33" t="s">
        <v>0</v>
      </c>
      <c r="C3" s="35" t="s">
        <v>1</v>
      </c>
      <c r="D3" s="35" t="s">
        <v>16</v>
      </c>
      <c r="E3" s="37" t="s">
        <v>2</v>
      </c>
      <c r="F3" s="39" t="s">
        <v>5</v>
      </c>
      <c r="G3" s="29" t="s">
        <v>33</v>
      </c>
      <c r="H3" s="30"/>
      <c r="I3" s="30"/>
      <c r="J3" s="31"/>
      <c r="K3" s="29" t="s">
        <v>25</v>
      </c>
      <c r="L3" s="30"/>
      <c r="M3" s="30"/>
      <c r="N3" s="31"/>
      <c r="O3" s="29" t="s">
        <v>26</v>
      </c>
      <c r="P3" s="30"/>
      <c r="Q3" s="30"/>
      <c r="R3" s="31"/>
      <c r="S3" s="29" t="s">
        <v>28</v>
      </c>
      <c r="T3" s="30"/>
      <c r="U3" s="30"/>
      <c r="V3" s="32"/>
      <c r="W3" s="31"/>
    </row>
    <row r="4" spans="1:23" s="8" customFormat="1" ht="15" customHeight="1" thickBot="1" x14ac:dyDescent="0.35">
      <c r="A4" s="18"/>
      <c r="B4" s="34"/>
      <c r="C4" s="36"/>
      <c r="D4" s="36"/>
      <c r="E4" s="38"/>
      <c r="F4" s="40"/>
      <c r="G4" s="15" t="s">
        <v>3</v>
      </c>
      <c r="H4" s="16" t="s">
        <v>22</v>
      </c>
      <c r="I4" s="16" t="s">
        <v>23</v>
      </c>
      <c r="J4" s="26" t="s">
        <v>4</v>
      </c>
      <c r="K4" s="15" t="s">
        <v>3</v>
      </c>
      <c r="L4" s="16" t="s">
        <v>22</v>
      </c>
      <c r="M4" s="16" t="s">
        <v>23</v>
      </c>
      <c r="N4" s="26" t="s">
        <v>4</v>
      </c>
      <c r="O4" s="15" t="s">
        <v>3</v>
      </c>
      <c r="P4" s="16" t="s">
        <v>22</v>
      </c>
      <c r="Q4" s="16" t="s">
        <v>23</v>
      </c>
      <c r="R4" s="26" t="s">
        <v>4</v>
      </c>
      <c r="S4" s="15" t="s">
        <v>3</v>
      </c>
      <c r="T4" s="16" t="s">
        <v>22</v>
      </c>
      <c r="U4" s="16" t="s">
        <v>23</v>
      </c>
      <c r="V4" s="17" t="s">
        <v>4</v>
      </c>
      <c r="W4" s="26" t="s">
        <v>27</v>
      </c>
    </row>
    <row r="5" spans="1:23" s="8" customFormat="1" ht="20.100000000000001" customHeight="1" x14ac:dyDescent="0.3">
      <c r="A5" s="7">
        <v>1</v>
      </c>
      <c r="B5" s="27" t="s">
        <v>31</v>
      </c>
      <c r="C5" s="19">
        <v>40829</v>
      </c>
      <c r="D5" s="19" t="s">
        <v>24</v>
      </c>
      <c r="E5" s="20"/>
      <c r="F5" s="21" t="str">
        <f>IF(C5&gt;$C$16,$B$16,IF(C5&gt;$C$17,$B$17,IF(C5&gt;$C$18,$B$18,IF(C5&gt;$C$19,$B$19,IF(C5&gt;$C$20,$B$20,IF(C5&gt;$C$21,$B$21,IF(C5&gt;$C$22,$B$22,IF(C5&lt;$C$23,$B$23," "))))))))</f>
        <v>U10</v>
      </c>
      <c r="G5" s="22">
        <v>246</v>
      </c>
      <c r="H5" s="23">
        <v>0</v>
      </c>
      <c r="I5" s="23">
        <v>1</v>
      </c>
      <c r="J5" s="24">
        <f t="shared" ref="J5:J10" si="0">G5+H5</f>
        <v>246</v>
      </c>
      <c r="K5" s="22"/>
      <c r="L5" s="23"/>
      <c r="M5" s="23"/>
      <c r="N5" s="24">
        <f>K5+L5</f>
        <v>0</v>
      </c>
      <c r="O5" s="22"/>
      <c r="P5" s="23"/>
      <c r="Q5" s="23"/>
      <c r="R5" s="25">
        <f>O5+P5</f>
        <v>0</v>
      </c>
      <c r="S5" s="22">
        <f>IF(COUNT(G5,K5,O5)&gt;0,(SUM(G5+K5+O5)/COUNT(G5,K5,O5)), )</f>
        <v>246</v>
      </c>
      <c r="T5" s="23">
        <f>IF(COUNT(H5,L5,P5)&gt;0,(SUM(H5+L5+P5)/COUNT(H5,L5,P5)), )</f>
        <v>0</v>
      </c>
      <c r="U5" s="23">
        <f>IF(COUNT(I5,M5,Q5)&gt;0,(SUM(I5+M5+Q5)/COUNT(I5,M5,Q5)), )</f>
        <v>1</v>
      </c>
      <c r="V5" s="23">
        <f>IF(COUNT(J5,N5,R5)&gt;0,(SUM(J5+N5+R5)/COUNT(J5,N5,R5)), )</f>
        <v>82</v>
      </c>
      <c r="W5" s="24"/>
    </row>
    <row r="6" spans="1:23" s="8" customFormat="1" ht="20.100000000000001" customHeight="1" x14ac:dyDescent="0.3">
      <c r="A6" s="7">
        <v>2</v>
      </c>
      <c r="B6" s="7" t="s">
        <v>43</v>
      </c>
      <c r="C6" s="9"/>
      <c r="D6" s="9" t="s">
        <v>30</v>
      </c>
      <c r="E6" s="10"/>
      <c r="F6" s="11" t="s">
        <v>11</v>
      </c>
      <c r="G6" s="12">
        <v>234</v>
      </c>
      <c r="H6" s="23">
        <v>0</v>
      </c>
      <c r="I6" s="13">
        <v>2</v>
      </c>
      <c r="J6" s="24">
        <f t="shared" si="0"/>
        <v>234</v>
      </c>
      <c r="K6" s="12"/>
      <c r="L6" s="23"/>
      <c r="M6" s="13"/>
      <c r="N6" s="24">
        <f t="shared" ref="N6:N10" si="1">K6+L6</f>
        <v>0</v>
      </c>
      <c r="O6" s="12"/>
      <c r="P6" s="23"/>
      <c r="Q6" s="13"/>
      <c r="R6" s="25">
        <f t="shared" ref="R6:R10" si="2">O6+P6</f>
        <v>0</v>
      </c>
      <c r="S6" s="12">
        <f>IF(COUNT(G6,K6,O6)&gt;0,(SUM(G6+K6+O6)/COUNT(G6,K6,O6)), )</f>
        <v>234</v>
      </c>
      <c r="T6" s="13"/>
      <c r="U6" s="13">
        <f t="shared" ref="U6:V10" si="3">IF(COUNT(I6,M6,Q6)&gt;0,(SUM(I6+M6+Q6)/COUNT(I6,M6,Q6)), )</f>
        <v>2</v>
      </c>
      <c r="V6" s="13">
        <f t="shared" si="3"/>
        <v>78</v>
      </c>
      <c r="W6" s="14"/>
    </row>
    <row r="7" spans="1:23" s="8" customFormat="1" ht="20.100000000000001" customHeight="1" x14ac:dyDescent="0.3">
      <c r="A7" s="7">
        <v>3</v>
      </c>
      <c r="B7" s="7" t="s">
        <v>44</v>
      </c>
      <c r="C7" s="9"/>
      <c r="D7" s="9" t="s">
        <v>24</v>
      </c>
      <c r="E7" s="10"/>
      <c r="F7" s="11" t="s">
        <v>11</v>
      </c>
      <c r="G7" s="12">
        <v>206</v>
      </c>
      <c r="H7" s="23">
        <v>0</v>
      </c>
      <c r="I7" s="13">
        <v>6</v>
      </c>
      <c r="J7" s="24">
        <f t="shared" si="0"/>
        <v>206</v>
      </c>
      <c r="K7" s="12"/>
      <c r="L7" s="23"/>
      <c r="M7" s="13"/>
      <c r="N7" s="24">
        <f t="shared" si="1"/>
        <v>0</v>
      </c>
      <c r="O7" s="12"/>
      <c r="P7" s="23"/>
      <c r="Q7" s="13"/>
      <c r="R7" s="25">
        <f t="shared" si="2"/>
        <v>0</v>
      </c>
      <c r="S7" s="12">
        <f>IF(COUNT(G7,K7,O7)&gt;0,(SUM(G7+K7+O7)/COUNT(G7,K7,O7)), )</f>
        <v>206</v>
      </c>
      <c r="T7" s="13">
        <f>IF(COUNT(H7,L7,P7)&gt;0,(SUM(H7+L7+P7)/COUNT(H7,L7,P7)), )</f>
        <v>0</v>
      </c>
      <c r="U7" s="13">
        <f t="shared" si="3"/>
        <v>6</v>
      </c>
      <c r="V7" s="13">
        <f t="shared" si="3"/>
        <v>68.666666666666671</v>
      </c>
      <c r="W7" s="14"/>
    </row>
    <row r="8" spans="1:23" s="8" customFormat="1" ht="20.100000000000001" customHeight="1" x14ac:dyDescent="0.3">
      <c r="A8" s="7">
        <v>4</v>
      </c>
      <c r="B8" s="7" t="s">
        <v>45</v>
      </c>
      <c r="C8" s="9"/>
      <c r="D8" s="9" t="s">
        <v>24</v>
      </c>
      <c r="E8" s="10"/>
      <c r="F8" s="11" t="s">
        <v>11</v>
      </c>
      <c r="G8" s="12">
        <v>132</v>
      </c>
      <c r="H8" s="23">
        <v>0</v>
      </c>
      <c r="I8" s="13">
        <v>10</v>
      </c>
      <c r="J8" s="24">
        <f t="shared" si="0"/>
        <v>132</v>
      </c>
      <c r="K8" s="12"/>
      <c r="L8" s="23"/>
      <c r="M8" s="13"/>
      <c r="N8" s="24">
        <f t="shared" si="1"/>
        <v>0</v>
      </c>
      <c r="O8" s="12"/>
      <c r="P8" s="23"/>
      <c r="Q8" s="13"/>
      <c r="R8" s="25">
        <f t="shared" si="2"/>
        <v>0</v>
      </c>
      <c r="S8" s="12">
        <f>IF(COUNT(G8,K8,O8)&gt;0,(SUM(G8+K8+O8)/COUNT(G8,K8,O8)), )</f>
        <v>132</v>
      </c>
      <c r="T8" s="13">
        <f>IF(COUNT(H8,L8,P8)&gt;0,(SUM(H8+L8+P8)/COUNT(H8,L8,P8)), )</f>
        <v>0</v>
      </c>
      <c r="U8" s="13">
        <f t="shared" si="3"/>
        <v>10</v>
      </c>
      <c r="V8" s="13">
        <f t="shared" si="3"/>
        <v>44</v>
      </c>
      <c r="W8" s="14"/>
    </row>
    <row r="9" spans="1:23" s="8" customFormat="1" ht="20.100000000000001" customHeight="1" x14ac:dyDescent="0.3">
      <c r="A9" s="7">
        <v>5</v>
      </c>
      <c r="B9" s="7" t="s">
        <v>46</v>
      </c>
      <c r="C9" s="9"/>
      <c r="D9" s="9" t="s">
        <v>24</v>
      </c>
      <c r="E9" s="10"/>
      <c r="F9" s="11" t="s">
        <v>11</v>
      </c>
      <c r="G9" s="12">
        <v>98</v>
      </c>
      <c r="H9" s="23">
        <v>0</v>
      </c>
      <c r="I9" s="13">
        <v>11</v>
      </c>
      <c r="J9" s="24">
        <f t="shared" si="0"/>
        <v>98</v>
      </c>
      <c r="K9" s="12"/>
      <c r="L9" s="23"/>
      <c r="M9" s="13"/>
      <c r="N9" s="24">
        <f t="shared" si="1"/>
        <v>0</v>
      </c>
      <c r="O9" s="12"/>
      <c r="P9" s="23"/>
      <c r="Q9" s="13"/>
      <c r="R9" s="25">
        <f t="shared" si="2"/>
        <v>0</v>
      </c>
      <c r="S9" s="12">
        <f>IF(COUNT(G9,K9,O9)&gt;0,(SUM(G9+K9+O9)/COUNT(G9,K9,O9)), )</f>
        <v>98</v>
      </c>
      <c r="T9" s="13">
        <f>IF(COUNT(H9,L9,P9)&gt;0,(SUM(H9+L9+P9)/COUNT(H9,L9,P9)), )</f>
        <v>0</v>
      </c>
      <c r="U9" s="13">
        <f t="shared" si="3"/>
        <v>11</v>
      </c>
      <c r="V9" s="13">
        <f t="shared" si="3"/>
        <v>32.666666666666664</v>
      </c>
      <c r="W9" s="14"/>
    </row>
    <row r="10" spans="1:23" s="8" customFormat="1" ht="20.100000000000001" customHeight="1" x14ac:dyDescent="0.3">
      <c r="A10" s="7"/>
      <c r="B10" s="28" t="s">
        <v>47</v>
      </c>
      <c r="C10" s="9"/>
      <c r="D10" s="9" t="s">
        <v>34</v>
      </c>
      <c r="E10" s="10"/>
      <c r="F10" s="11" t="s">
        <v>11</v>
      </c>
      <c r="G10" s="12">
        <v>86</v>
      </c>
      <c r="H10" s="23">
        <v>0</v>
      </c>
      <c r="I10" s="13">
        <v>17</v>
      </c>
      <c r="J10" s="24">
        <f t="shared" si="0"/>
        <v>86</v>
      </c>
      <c r="K10" s="12"/>
      <c r="L10" s="23"/>
      <c r="M10" s="13"/>
      <c r="N10" s="24">
        <f t="shared" si="1"/>
        <v>0</v>
      </c>
      <c r="O10" s="12"/>
      <c r="P10" s="23"/>
      <c r="Q10" s="13"/>
      <c r="R10" s="25">
        <f t="shared" si="2"/>
        <v>0</v>
      </c>
      <c r="S10" s="12">
        <f>IF(COUNT(G10,K10,O10)&gt;0,(SUM(G10+K10+O10)/COUNT(G10,K10,O10)), )</f>
        <v>86</v>
      </c>
      <c r="T10" s="13">
        <f>IF(COUNT(H10,L10,P10)&gt;0,(SUM(H10+L10+P10)/COUNT(H10,L10,P10)), )</f>
        <v>0</v>
      </c>
      <c r="U10" s="13">
        <f t="shared" si="3"/>
        <v>17</v>
      </c>
      <c r="V10" s="13">
        <f t="shared" si="3"/>
        <v>28.666666666666668</v>
      </c>
      <c r="W10" s="14"/>
    </row>
    <row r="14" spans="1:23" hidden="1" x14ac:dyDescent="0.3"/>
    <row r="15" spans="1:23" hidden="1" x14ac:dyDescent="0.3">
      <c r="B15" s="1" t="s">
        <v>9</v>
      </c>
      <c r="C15" s="1" t="s">
        <v>10</v>
      </c>
    </row>
    <row r="16" spans="1:23" hidden="1" x14ac:dyDescent="0.3">
      <c r="B16" s="1" t="s">
        <v>11</v>
      </c>
      <c r="C16" s="5">
        <v>39994</v>
      </c>
      <c r="D16" s="5"/>
    </row>
    <row r="17" spans="2:4" hidden="1" x14ac:dyDescent="0.3">
      <c r="B17" s="1" t="s">
        <v>12</v>
      </c>
      <c r="C17" s="5">
        <v>38168</v>
      </c>
      <c r="D17" s="5"/>
    </row>
    <row r="18" spans="2:4" hidden="1" x14ac:dyDescent="0.3">
      <c r="B18" s="1" t="s">
        <v>13</v>
      </c>
      <c r="C18" s="5">
        <v>36707</v>
      </c>
      <c r="D18" s="5"/>
    </row>
    <row r="19" spans="2:4" hidden="1" x14ac:dyDescent="0.3">
      <c r="C19" s="5"/>
    </row>
    <row r="20" spans="2:4" x14ac:dyDescent="0.3">
      <c r="C20" s="5"/>
    </row>
    <row r="21" spans="2:4" x14ac:dyDescent="0.3">
      <c r="C21" s="5"/>
    </row>
    <row r="22" spans="2:4" x14ac:dyDescent="0.3">
      <c r="C22" s="5"/>
    </row>
    <row r="23" spans="2:4" x14ac:dyDescent="0.3">
      <c r="C23" s="5"/>
    </row>
  </sheetData>
  <autoFilter ref="A3:F10" xr:uid="{00000000-0009-0000-0000-000000000000}"/>
  <mergeCells count="9">
    <mergeCell ref="K3:N3"/>
    <mergeCell ref="O3:R3"/>
    <mergeCell ref="S3:W3"/>
    <mergeCell ref="B3:B4"/>
    <mergeCell ref="C3:C4"/>
    <mergeCell ref="D3:D4"/>
    <mergeCell ref="E3:E4"/>
    <mergeCell ref="F3:F4"/>
    <mergeCell ref="G3:J3"/>
  </mergeCells>
  <conditionalFormatting sqref="F5:F10">
    <cfRule type="cellIs" priority="1" stopIfTrue="1" operator="between">
      <formula>37803</formula>
      <formula>39629</formula>
    </cfRule>
  </conditionalFormatting>
  <pageMargins left="0.19685039370078741" right="0.19685039370078741" top="0.19685039370078741" bottom="0.19685039370078741" header="0.31496062992125984" footer="0.31496062992125984"/>
  <pageSetup paperSize="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"/>
  <sheetViews>
    <sheetView zoomScaleNormal="100" workbookViewId="0">
      <pane xSplit="5" ySplit="4" topLeftCell="F5" activePane="bottomRight" state="frozen"/>
      <selection pane="topRight" activeCell="E1" sqref="E1"/>
      <selection pane="bottomLeft" activeCell="A6" sqref="A6"/>
      <selection pane="bottomRight" activeCell="B11" sqref="B11"/>
    </sheetView>
  </sheetViews>
  <sheetFormatPr baseColWidth="10" defaultColWidth="9.109375" defaultRowHeight="14.4" x14ac:dyDescent="0.3"/>
  <cols>
    <col min="1" max="1" width="3.6640625" style="1" customWidth="1"/>
    <col min="2" max="2" width="32.6640625" style="1" customWidth="1"/>
    <col min="3" max="3" width="12.6640625" style="1" customWidth="1"/>
    <col min="4" max="4" width="16.88671875" style="1" customWidth="1"/>
    <col min="5" max="6" width="5.6640625" style="2" customWidth="1"/>
    <col min="7" max="8" width="8.33203125" style="4" customWidth="1"/>
    <col min="9" max="9" width="5.6640625" style="4" customWidth="1"/>
    <col min="10" max="12" width="8.33203125" style="4" customWidth="1"/>
    <col min="13" max="13" width="5.6640625" style="4" customWidth="1"/>
    <col min="14" max="16" width="8.33203125" style="4" customWidth="1"/>
    <col min="17" max="17" width="5.6640625" style="4" customWidth="1"/>
    <col min="18" max="20" width="8.33203125" style="4" customWidth="1"/>
    <col min="21" max="21" width="5.6640625" style="4" customWidth="1"/>
    <col min="22" max="23" width="8.33203125" style="4" customWidth="1"/>
    <col min="24" max="256" width="11.44140625" customWidth="1"/>
  </cols>
  <sheetData>
    <row r="1" spans="1:23" ht="20.399999999999999" x14ac:dyDescent="0.35">
      <c r="A1" s="3" t="s">
        <v>42</v>
      </c>
      <c r="B1" s="6"/>
      <c r="C1" s="3"/>
      <c r="D1" s="3"/>
      <c r="E1" s="3"/>
      <c r="F1" s="3"/>
    </row>
    <row r="2" spans="1:23" ht="15" thickBot="1" x14ac:dyDescent="0.35"/>
    <row r="3" spans="1:23" s="8" customFormat="1" ht="15" customHeight="1" x14ac:dyDescent="0.3">
      <c r="A3" s="18"/>
      <c r="B3" s="33" t="s">
        <v>0</v>
      </c>
      <c r="C3" s="35" t="s">
        <v>1</v>
      </c>
      <c r="D3" s="35" t="s">
        <v>16</v>
      </c>
      <c r="E3" s="37" t="s">
        <v>2</v>
      </c>
      <c r="F3" s="39" t="s">
        <v>5</v>
      </c>
      <c r="G3" s="29" t="s">
        <v>33</v>
      </c>
      <c r="H3" s="30"/>
      <c r="I3" s="30"/>
      <c r="J3" s="31"/>
      <c r="K3" s="29" t="s">
        <v>25</v>
      </c>
      <c r="L3" s="30"/>
      <c r="M3" s="30"/>
      <c r="N3" s="31"/>
      <c r="O3" s="29" t="s">
        <v>26</v>
      </c>
      <c r="P3" s="30"/>
      <c r="Q3" s="30"/>
      <c r="R3" s="31"/>
      <c r="S3" s="29" t="s">
        <v>28</v>
      </c>
      <c r="T3" s="30"/>
      <c r="U3" s="30"/>
      <c r="V3" s="32"/>
      <c r="W3" s="31"/>
    </row>
    <row r="4" spans="1:23" s="8" customFormat="1" ht="15" customHeight="1" thickBot="1" x14ac:dyDescent="0.35">
      <c r="A4" s="18"/>
      <c r="B4" s="34"/>
      <c r="C4" s="36"/>
      <c r="D4" s="36"/>
      <c r="E4" s="38"/>
      <c r="F4" s="40"/>
      <c r="G4" s="15" t="s">
        <v>3</v>
      </c>
      <c r="H4" s="16" t="s">
        <v>22</v>
      </c>
      <c r="I4" s="16" t="s">
        <v>23</v>
      </c>
      <c r="J4" s="26" t="s">
        <v>4</v>
      </c>
      <c r="K4" s="15" t="s">
        <v>3</v>
      </c>
      <c r="L4" s="16" t="s">
        <v>22</v>
      </c>
      <c r="M4" s="16" t="s">
        <v>23</v>
      </c>
      <c r="N4" s="26" t="s">
        <v>4</v>
      </c>
      <c r="O4" s="15" t="s">
        <v>3</v>
      </c>
      <c r="P4" s="16" t="s">
        <v>22</v>
      </c>
      <c r="Q4" s="16" t="s">
        <v>23</v>
      </c>
      <c r="R4" s="26" t="s">
        <v>4</v>
      </c>
      <c r="S4" s="15" t="s">
        <v>3</v>
      </c>
      <c r="T4" s="16" t="s">
        <v>22</v>
      </c>
      <c r="U4" s="16" t="s">
        <v>23</v>
      </c>
      <c r="V4" s="17" t="s">
        <v>4</v>
      </c>
      <c r="W4" s="26" t="s">
        <v>27</v>
      </c>
    </row>
    <row r="5" spans="1:23" s="8" customFormat="1" ht="20.100000000000001" customHeight="1" x14ac:dyDescent="0.3">
      <c r="A5" s="7">
        <v>1</v>
      </c>
      <c r="B5" s="7" t="s">
        <v>32</v>
      </c>
      <c r="C5" s="9">
        <v>38538</v>
      </c>
      <c r="D5" s="9" t="s">
        <v>30</v>
      </c>
      <c r="E5" s="10"/>
      <c r="F5" s="11" t="str">
        <f>IF(C5&gt;$C$19,$B$19,IF(C5&gt;$C$20,$B$20,IF(C5&gt;$C$21,$B$21,IF(C5&gt;$C$22,$B$22,IF(C5&gt;$C$23,$B$23,IF(C5&gt;$C$24,$B$24,IF(C5&gt;$C$25,$B$25,IF(C5&lt;$C$26,$B$26," "))))))))</f>
        <v>U14</v>
      </c>
      <c r="G5" s="12">
        <v>329</v>
      </c>
      <c r="H5" s="23">
        <v>150</v>
      </c>
      <c r="I5" s="13">
        <v>10</v>
      </c>
      <c r="J5" s="14">
        <f t="shared" ref="J5:J13" si="0">G5+H5</f>
        <v>479</v>
      </c>
      <c r="K5" s="12"/>
      <c r="L5" s="23"/>
      <c r="M5" s="13"/>
      <c r="N5" s="24">
        <f t="shared" ref="N5:N13" si="1">K5+L5</f>
        <v>0</v>
      </c>
      <c r="O5" s="12"/>
      <c r="P5" s="23"/>
      <c r="Q5" s="13"/>
      <c r="R5" s="25">
        <f t="shared" ref="R5:R13" si="2">O5+P5</f>
        <v>0</v>
      </c>
      <c r="S5" s="12">
        <f t="shared" ref="S5:S13" si="3">IF(COUNT(G5,K5,O5)&gt;0,(SUM(G5+K5+O5)/COUNT(G5,K5,O5)), )</f>
        <v>329</v>
      </c>
      <c r="T5" s="13">
        <f t="shared" ref="T5:T13" si="4">IF(COUNT(H5,L5,P5)&gt;0,(SUM(H5+L5+P5)/COUNT(H5,L5,P5)), )</f>
        <v>150</v>
      </c>
      <c r="U5" s="13">
        <f t="shared" ref="U5:U13" si="5">IF(COUNT(I5,M5,Q5)&gt;0,(SUM(I5+M5+Q5)/COUNT(I5,M5,Q5)), )</f>
        <v>10</v>
      </c>
      <c r="V5" s="13">
        <f t="shared" ref="V5:V13" si="6">IF(COUNT(J5,N5,R5)&gt;0,(SUM(J5+N5+R5)/COUNT(J5,N5,R5)), )</f>
        <v>159.66666666666666</v>
      </c>
      <c r="W5" s="14"/>
    </row>
    <row r="6" spans="1:23" s="8" customFormat="1" ht="20.100000000000001" customHeight="1" x14ac:dyDescent="0.3">
      <c r="A6" s="7">
        <v>2</v>
      </c>
      <c r="B6" s="7" t="s">
        <v>48</v>
      </c>
      <c r="C6" s="9"/>
      <c r="D6" s="9" t="s">
        <v>30</v>
      </c>
      <c r="E6" s="10"/>
      <c r="F6" s="11" t="s">
        <v>12</v>
      </c>
      <c r="G6" s="12">
        <v>303</v>
      </c>
      <c r="H6" s="23">
        <v>140</v>
      </c>
      <c r="I6" s="13">
        <v>14</v>
      </c>
      <c r="J6" s="14">
        <f t="shared" si="0"/>
        <v>443</v>
      </c>
      <c r="K6" s="12"/>
      <c r="L6" s="23"/>
      <c r="M6" s="13"/>
      <c r="N6" s="24">
        <f t="shared" si="1"/>
        <v>0</v>
      </c>
      <c r="O6" s="12"/>
      <c r="P6" s="23"/>
      <c r="Q6" s="13"/>
      <c r="R6" s="25">
        <f t="shared" si="2"/>
        <v>0</v>
      </c>
      <c r="S6" s="12">
        <f t="shared" si="3"/>
        <v>303</v>
      </c>
      <c r="T6" s="13">
        <f t="shared" si="4"/>
        <v>140</v>
      </c>
      <c r="U6" s="13">
        <f t="shared" si="5"/>
        <v>14</v>
      </c>
      <c r="V6" s="13">
        <f t="shared" si="6"/>
        <v>147.66666666666666</v>
      </c>
      <c r="W6" s="14"/>
    </row>
    <row r="7" spans="1:23" s="8" customFormat="1" ht="20.100000000000001" customHeight="1" x14ac:dyDescent="0.3">
      <c r="A7" s="7">
        <v>3</v>
      </c>
      <c r="B7" s="7" t="s">
        <v>49</v>
      </c>
      <c r="C7" s="9"/>
      <c r="D7" s="9" t="s">
        <v>30</v>
      </c>
      <c r="E7" s="10"/>
      <c r="F7" s="11"/>
      <c r="G7" s="12">
        <v>305</v>
      </c>
      <c r="H7" s="23">
        <v>119</v>
      </c>
      <c r="I7" s="13">
        <v>18</v>
      </c>
      <c r="J7" s="14">
        <f t="shared" si="0"/>
        <v>424</v>
      </c>
      <c r="K7" s="12"/>
      <c r="L7" s="23"/>
      <c r="M7" s="13"/>
      <c r="N7" s="24">
        <f t="shared" si="1"/>
        <v>0</v>
      </c>
      <c r="O7" s="12"/>
      <c r="P7" s="23"/>
      <c r="Q7" s="13"/>
      <c r="R7" s="25">
        <f t="shared" si="2"/>
        <v>0</v>
      </c>
      <c r="S7" s="12">
        <f t="shared" si="3"/>
        <v>305</v>
      </c>
      <c r="T7" s="13">
        <f t="shared" si="4"/>
        <v>119</v>
      </c>
      <c r="U7" s="13">
        <f t="shared" si="5"/>
        <v>18</v>
      </c>
      <c r="V7" s="13">
        <f t="shared" si="6"/>
        <v>141.33333333333334</v>
      </c>
      <c r="W7" s="14"/>
    </row>
    <row r="8" spans="1:23" s="8" customFormat="1" ht="20.100000000000001" customHeight="1" x14ac:dyDescent="0.3">
      <c r="A8" s="7">
        <v>4</v>
      </c>
      <c r="B8" s="9" t="s">
        <v>7</v>
      </c>
      <c r="C8" s="9">
        <v>39592</v>
      </c>
      <c r="D8" s="9" t="s">
        <v>24</v>
      </c>
      <c r="E8" s="10"/>
      <c r="F8" s="11" t="str">
        <f>IF(C8&gt;$C$19,$B$19,IF(C8&gt;$C$20,$B$20,IF(C8&gt;$C$21,$B$21,IF(C8&gt;$C$22,$B$22,IF(C8&gt;$C$23,$B$23,IF(C8&gt;$C$24,$B$24,IF(C8&gt;$C$25,$B$25,IF(C8&lt;$C$26,$B$26," "))))))))</f>
        <v>U14</v>
      </c>
      <c r="G8" s="12">
        <v>304</v>
      </c>
      <c r="H8" s="23">
        <v>113</v>
      </c>
      <c r="I8" s="13">
        <v>21</v>
      </c>
      <c r="J8" s="14">
        <f t="shared" si="0"/>
        <v>417</v>
      </c>
      <c r="K8" s="12"/>
      <c r="L8" s="23"/>
      <c r="M8" s="13"/>
      <c r="N8" s="24">
        <f t="shared" si="1"/>
        <v>0</v>
      </c>
      <c r="O8" s="12"/>
      <c r="P8" s="23"/>
      <c r="Q8" s="13"/>
      <c r="R8" s="25">
        <f t="shared" si="2"/>
        <v>0</v>
      </c>
      <c r="S8" s="12">
        <f t="shared" si="3"/>
        <v>304</v>
      </c>
      <c r="T8" s="13">
        <f t="shared" si="4"/>
        <v>113</v>
      </c>
      <c r="U8" s="13">
        <f t="shared" si="5"/>
        <v>21</v>
      </c>
      <c r="V8" s="13">
        <f t="shared" si="6"/>
        <v>139</v>
      </c>
      <c r="W8" s="14"/>
    </row>
    <row r="9" spans="1:23" s="8" customFormat="1" ht="20.100000000000001" customHeight="1" x14ac:dyDescent="0.3">
      <c r="A9" s="7">
        <v>5</v>
      </c>
      <c r="B9" s="7" t="s">
        <v>15</v>
      </c>
      <c r="C9" s="9">
        <v>38996</v>
      </c>
      <c r="D9" s="9" t="s">
        <v>24</v>
      </c>
      <c r="E9" s="10"/>
      <c r="F9" s="11" t="str">
        <f>IF(C9&gt;$C$19,$B$19,IF(C9&gt;$C$20,$B$20,IF(C9&gt;$C$21,$B$21,IF(C9&gt;$C$22,$B$22,IF(C9&gt;$C$23,$B$23,IF(C9&gt;$C$24,$B$24,IF(C9&gt;$C$25,$B$25,IF(C9&lt;$C$26,$B$26," "))))))))</f>
        <v>U14</v>
      </c>
      <c r="G9" s="12">
        <v>294</v>
      </c>
      <c r="H9" s="23">
        <v>122</v>
      </c>
      <c r="I9" s="13">
        <v>16</v>
      </c>
      <c r="J9" s="14">
        <f t="shared" si="0"/>
        <v>416</v>
      </c>
      <c r="K9" s="12"/>
      <c r="L9" s="23"/>
      <c r="M9" s="13"/>
      <c r="N9" s="24">
        <f t="shared" si="1"/>
        <v>0</v>
      </c>
      <c r="O9" s="12"/>
      <c r="P9" s="23"/>
      <c r="Q9" s="13"/>
      <c r="R9" s="25">
        <f t="shared" si="2"/>
        <v>0</v>
      </c>
      <c r="S9" s="12">
        <f t="shared" si="3"/>
        <v>294</v>
      </c>
      <c r="T9" s="13">
        <f t="shared" si="4"/>
        <v>122</v>
      </c>
      <c r="U9" s="13">
        <f t="shared" si="5"/>
        <v>16</v>
      </c>
      <c r="V9" s="13">
        <f t="shared" si="6"/>
        <v>138.66666666666666</v>
      </c>
      <c r="W9" s="14"/>
    </row>
    <row r="10" spans="1:23" s="8" customFormat="1" ht="20.100000000000001" customHeight="1" x14ac:dyDescent="0.3">
      <c r="A10" s="7">
        <v>6</v>
      </c>
      <c r="B10" s="7" t="s">
        <v>14</v>
      </c>
      <c r="C10" s="9">
        <v>39472</v>
      </c>
      <c r="D10" s="9" t="s">
        <v>24</v>
      </c>
      <c r="E10" s="10"/>
      <c r="F10" s="11" t="str">
        <f>IF(C10&gt;$C$19,$B$19,IF(C10&gt;$C$20,$B$20,IF(C10&gt;$C$21,$B$21,IF(C10&gt;$C$22,$B$22,IF(C10&gt;$C$23,$B$23,IF(C10&gt;$C$24,$B$24,IF(C10&gt;$C$25,$B$25,IF(C10&lt;$C$26,$B$26," "))))))))</f>
        <v>U14</v>
      </c>
      <c r="G10" s="12">
        <v>273</v>
      </c>
      <c r="H10" s="23">
        <v>97</v>
      </c>
      <c r="I10" s="13">
        <v>22</v>
      </c>
      <c r="J10" s="14">
        <f t="shared" si="0"/>
        <v>370</v>
      </c>
      <c r="K10" s="12"/>
      <c r="L10" s="23"/>
      <c r="M10" s="13"/>
      <c r="N10" s="24">
        <f t="shared" si="1"/>
        <v>0</v>
      </c>
      <c r="O10" s="12"/>
      <c r="P10" s="23"/>
      <c r="Q10" s="13"/>
      <c r="R10" s="25">
        <f t="shared" si="2"/>
        <v>0</v>
      </c>
      <c r="S10" s="12">
        <f t="shared" si="3"/>
        <v>273</v>
      </c>
      <c r="T10" s="13">
        <f t="shared" si="4"/>
        <v>97</v>
      </c>
      <c r="U10" s="13">
        <f t="shared" si="5"/>
        <v>22</v>
      </c>
      <c r="V10" s="13">
        <f t="shared" si="6"/>
        <v>123.33333333333333</v>
      </c>
      <c r="W10" s="14"/>
    </row>
    <row r="11" spans="1:23" s="8" customFormat="1" ht="20.100000000000001" customHeight="1" x14ac:dyDescent="0.3">
      <c r="A11" s="7">
        <v>7</v>
      </c>
      <c r="B11" s="7" t="s">
        <v>50</v>
      </c>
      <c r="C11" s="9"/>
      <c r="D11" s="9" t="s">
        <v>34</v>
      </c>
      <c r="E11" s="10"/>
      <c r="F11" s="11" t="s">
        <v>12</v>
      </c>
      <c r="G11" s="12">
        <v>241</v>
      </c>
      <c r="H11" s="23">
        <v>105</v>
      </c>
      <c r="I11" s="13">
        <v>25</v>
      </c>
      <c r="J11" s="14">
        <f t="shared" si="0"/>
        <v>346</v>
      </c>
      <c r="K11" s="12"/>
      <c r="L11" s="23"/>
      <c r="M11" s="13"/>
      <c r="N11" s="24">
        <f t="shared" si="1"/>
        <v>0</v>
      </c>
      <c r="O11" s="12"/>
      <c r="P11" s="23"/>
      <c r="Q11" s="13"/>
      <c r="R11" s="25">
        <f t="shared" si="2"/>
        <v>0</v>
      </c>
      <c r="S11" s="12">
        <f t="shared" si="3"/>
        <v>241</v>
      </c>
      <c r="T11" s="13">
        <f t="shared" si="4"/>
        <v>105</v>
      </c>
      <c r="U11" s="13">
        <f t="shared" si="5"/>
        <v>25</v>
      </c>
      <c r="V11" s="13">
        <f t="shared" si="6"/>
        <v>115.33333333333333</v>
      </c>
      <c r="W11" s="14"/>
    </row>
    <row r="12" spans="1:23" s="8" customFormat="1" ht="20.100000000000001" customHeight="1" x14ac:dyDescent="0.3">
      <c r="A12" s="7">
        <v>8</v>
      </c>
      <c r="B12" s="7" t="s">
        <v>19</v>
      </c>
      <c r="C12" s="9">
        <v>39783</v>
      </c>
      <c r="D12" s="9" t="s">
        <v>17</v>
      </c>
      <c r="E12" s="10"/>
      <c r="F12" s="11" t="str">
        <f>IF(C12&gt;$C$19,$B$19,IF(C12&gt;$C$20,$B$20,IF(C12&gt;$C$21,$B$21,IF(C12&gt;$C$22,$B$22,IF(C12&gt;$C$23,$B$23,IF(C12&gt;$C$24,$B$24,IF(C12&gt;$C$25,$B$25,IF(C12&lt;$C$26,$B$26," "))))))))</f>
        <v>U14</v>
      </c>
      <c r="G12" s="12">
        <v>222</v>
      </c>
      <c r="H12" s="13">
        <v>84</v>
      </c>
      <c r="I12" s="13">
        <v>32</v>
      </c>
      <c r="J12" s="14">
        <f t="shared" si="0"/>
        <v>306</v>
      </c>
      <c r="K12" s="12"/>
      <c r="L12" s="23"/>
      <c r="M12" s="13"/>
      <c r="N12" s="24">
        <f t="shared" si="1"/>
        <v>0</v>
      </c>
      <c r="O12" s="12"/>
      <c r="P12" s="23"/>
      <c r="Q12" s="13"/>
      <c r="R12" s="25">
        <f t="shared" si="2"/>
        <v>0</v>
      </c>
      <c r="S12" s="12">
        <f t="shared" si="3"/>
        <v>222</v>
      </c>
      <c r="T12" s="13">
        <f t="shared" si="4"/>
        <v>84</v>
      </c>
      <c r="U12" s="13">
        <f t="shared" si="5"/>
        <v>32</v>
      </c>
      <c r="V12" s="13">
        <f t="shared" si="6"/>
        <v>102</v>
      </c>
      <c r="W12" s="14"/>
    </row>
    <row r="13" spans="1:23" s="8" customFormat="1" ht="20.100000000000001" customHeight="1" x14ac:dyDescent="0.3">
      <c r="A13" s="7">
        <v>9</v>
      </c>
      <c r="B13" s="7" t="s">
        <v>6</v>
      </c>
      <c r="C13" s="9">
        <v>39623</v>
      </c>
      <c r="D13" s="9" t="s">
        <v>24</v>
      </c>
      <c r="E13" s="10"/>
      <c r="F13" s="11" t="str">
        <f>IF(C13&gt;$C$19,$B$19,IF(C13&gt;$C$20,$B$20,IF(C13&gt;$C$21,$B$21,IF(C13&gt;$C$22,$B$22,IF(C13&gt;$C$23,$B$23,IF(C13&gt;$C$24,$B$24,IF(C13&gt;$C$25,$B$25,IF(C13&lt;$C$26,$B$26," "))))))))</f>
        <v>U14</v>
      </c>
      <c r="G13" s="12">
        <v>228</v>
      </c>
      <c r="H13" s="13">
        <v>54</v>
      </c>
      <c r="I13" s="13">
        <v>42</v>
      </c>
      <c r="J13" s="14">
        <f t="shared" si="0"/>
        <v>282</v>
      </c>
      <c r="K13" s="12"/>
      <c r="L13" s="23"/>
      <c r="M13" s="13"/>
      <c r="N13" s="24">
        <f t="shared" si="1"/>
        <v>0</v>
      </c>
      <c r="O13" s="12"/>
      <c r="P13" s="23"/>
      <c r="Q13" s="13"/>
      <c r="R13" s="25">
        <f t="shared" si="2"/>
        <v>0</v>
      </c>
      <c r="S13" s="12">
        <f t="shared" si="3"/>
        <v>228</v>
      </c>
      <c r="T13" s="13">
        <f t="shared" si="4"/>
        <v>54</v>
      </c>
      <c r="U13" s="13">
        <f t="shared" si="5"/>
        <v>42</v>
      </c>
      <c r="V13" s="13">
        <f t="shared" si="6"/>
        <v>94</v>
      </c>
      <c r="W13" s="14"/>
    </row>
    <row r="17" spans="2:4" hidden="1" x14ac:dyDescent="0.3"/>
    <row r="18" spans="2:4" hidden="1" x14ac:dyDescent="0.3">
      <c r="B18" s="1" t="s">
        <v>9</v>
      </c>
      <c r="C18" s="1" t="s">
        <v>10</v>
      </c>
    </row>
    <row r="19" spans="2:4" hidden="1" x14ac:dyDescent="0.3">
      <c r="B19" s="1" t="s">
        <v>11</v>
      </c>
      <c r="C19" s="5">
        <v>39994</v>
      </c>
      <c r="D19" s="5"/>
    </row>
    <row r="20" spans="2:4" hidden="1" x14ac:dyDescent="0.3">
      <c r="B20" s="1" t="s">
        <v>12</v>
      </c>
      <c r="C20" s="5">
        <v>38168</v>
      </c>
      <c r="D20" s="5"/>
    </row>
    <row r="21" spans="2:4" hidden="1" x14ac:dyDescent="0.3">
      <c r="B21" s="1" t="s">
        <v>13</v>
      </c>
      <c r="C21" s="5">
        <v>36707</v>
      </c>
      <c r="D21" s="5"/>
    </row>
    <row r="22" spans="2:4" hidden="1" x14ac:dyDescent="0.3">
      <c r="C22" s="5"/>
    </row>
    <row r="23" spans="2:4" x14ac:dyDescent="0.3">
      <c r="C23" s="5"/>
    </row>
    <row r="24" spans="2:4" x14ac:dyDescent="0.3">
      <c r="C24" s="5"/>
    </row>
    <row r="25" spans="2:4" x14ac:dyDescent="0.3">
      <c r="C25" s="5"/>
    </row>
    <row r="26" spans="2:4" x14ac:dyDescent="0.3">
      <c r="C26" s="5"/>
    </row>
  </sheetData>
  <autoFilter ref="A3:F13" xr:uid="{00000000-0009-0000-0000-000000000000}"/>
  <sortState xmlns:xlrd2="http://schemas.microsoft.com/office/spreadsheetml/2017/richdata2" ref="A5:I13">
    <sortCondition descending="1" ref="I5:I13"/>
  </sortState>
  <mergeCells count="9">
    <mergeCell ref="G3:J3"/>
    <mergeCell ref="K3:N3"/>
    <mergeCell ref="O3:R3"/>
    <mergeCell ref="S3:W3"/>
    <mergeCell ref="B3:B4"/>
    <mergeCell ref="C3:C4"/>
    <mergeCell ref="E3:E4"/>
    <mergeCell ref="F3:F4"/>
    <mergeCell ref="D3:D4"/>
  </mergeCells>
  <phoneticPr fontId="3" type="noConversion"/>
  <conditionalFormatting sqref="F5:F13">
    <cfRule type="cellIs" priority="5" stopIfTrue="1" operator="between">
      <formula>37803</formula>
      <formula>39629</formula>
    </cfRule>
  </conditionalFormatting>
  <pageMargins left="0.19685039370078741" right="0.19685039370078741" top="0.19685039370078741" bottom="0.19685039370078741" header="0.31496062992125984" footer="0.31496062992125984"/>
  <pageSetup paperSize="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32522-8EC4-4156-9F37-09403A16862E}">
  <sheetPr>
    <pageSetUpPr fitToPage="1"/>
  </sheetPr>
  <dimension ref="A1:W30"/>
  <sheetViews>
    <sheetView tabSelected="1" zoomScaleNormal="100" workbookViewId="0">
      <pane xSplit="5" ySplit="4" topLeftCell="F5" activePane="bottomRight" state="frozen"/>
      <selection pane="topRight" activeCell="E1" sqref="E1"/>
      <selection pane="bottomLeft" activeCell="A6" sqref="A6"/>
      <selection pane="bottomRight" activeCell="B8" sqref="B8"/>
    </sheetView>
  </sheetViews>
  <sheetFormatPr baseColWidth="10" defaultColWidth="9.109375" defaultRowHeight="14.4" x14ac:dyDescent="0.3"/>
  <cols>
    <col min="1" max="1" width="3.6640625" style="1" customWidth="1"/>
    <col min="2" max="2" width="32.6640625" style="1" customWidth="1"/>
    <col min="3" max="3" width="12.6640625" style="1" customWidth="1"/>
    <col min="4" max="4" width="16.88671875" style="1" customWidth="1"/>
    <col min="5" max="6" width="5.6640625" style="2" customWidth="1"/>
    <col min="7" max="8" width="8.33203125" style="4" customWidth="1"/>
    <col min="9" max="9" width="5.6640625" style="4" customWidth="1"/>
    <col min="10" max="12" width="8.33203125" style="4" customWidth="1"/>
    <col min="13" max="13" width="5.6640625" style="4" customWidth="1"/>
    <col min="14" max="16" width="8.33203125" style="4" customWidth="1"/>
    <col min="17" max="17" width="5.6640625" style="4" customWidth="1"/>
    <col min="18" max="20" width="8.33203125" style="4" customWidth="1"/>
    <col min="21" max="21" width="5.6640625" style="4" customWidth="1"/>
    <col min="22" max="23" width="8.33203125" style="4" customWidth="1"/>
    <col min="24" max="256" width="11.44140625" customWidth="1"/>
  </cols>
  <sheetData>
    <row r="1" spans="1:23" ht="20.399999999999999" x14ac:dyDescent="0.35">
      <c r="A1" s="3" t="s">
        <v>42</v>
      </c>
      <c r="B1" s="6"/>
      <c r="C1" s="3"/>
      <c r="D1" s="3"/>
      <c r="E1" s="3"/>
      <c r="F1" s="3"/>
    </row>
    <row r="2" spans="1:23" ht="15" thickBot="1" x14ac:dyDescent="0.35"/>
    <row r="3" spans="1:23" s="8" customFormat="1" ht="15" customHeight="1" x14ac:dyDescent="0.3">
      <c r="A3" s="18"/>
      <c r="B3" s="33" t="s">
        <v>0</v>
      </c>
      <c r="C3" s="35" t="s">
        <v>1</v>
      </c>
      <c r="D3" s="35" t="s">
        <v>16</v>
      </c>
      <c r="E3" s="37" t="s">
        <v>2</v>
      </c>
      <c r="F3" s="39" t="s">
        <v>5</v>
      </c>
      <c r="G3" s="29" t="s">
        <v>33</v>
      </c>
      <c r="H3" s="30"/>
      <c r="I3" s="30"/>
      <c r="J3" s="31"/>
      <c r="K3" s="29" t="s">
        <v>25</v>
      </c>
      <c r="L3" s="30"/>
      <c r="M3" s="30"/>
      <c r="N3" s="31"/>
      <c r="O3" s="29" t="s">
        <v>26</v>
      </c>
      <c r="P3" s="30"/>
      <c r="Q3" s="30"/>
      <c r="R3" s="31"/>
      <c r="S3" s="29" t="s">
        <v>28</v>
      </c>
      <c r="T3" s="30"/>
      <c r="U3" s="30"/>
      <c r="V3" s="32"/>
      <c r="W3" s="31"/>
    </row>
    <row r="4" spans="1:23" s="8" customFormat="1" ht="15" customHeight="1" thickBot="1" x14ac:dyDescent="0.35">
      <c r="A4" s="18"/>
      <c r="B4" s="34"/>
      <c r="C4" s="36"/>
      <c r="D4" s="36"/>
      <c r="E4" s="38"/>
      <c r="F4" s="40"/>
      <c r="G4" s="15" t="s">
        <v>3</v>
      </c>
      <c r="H4" s="16" t="s">
        <v>22</v>
      </c>
      <c r="I4" s="16" t="s">
        <v>23</v>
      </c>
      <c r="J4" s="26" t="s">
        <v>4</v>
      </c>
      <c r="K4" s="15" t="s">
        <v>3</v>
      </c>
      <c r="L4" s="16" t="s">
        <v>22</v>
      </c>
      <c r="M4" s="16" t="s">
        <v>23</v>
      </c>
      <c r="N4" s="26" t="s">
        <v>4</v>
      </c>
      <c r="O4" s="15" t="s">
        <v>3</v>
      </c>
      <c r="P4" s="16" t="s">
        <v>22</v>
      </c>
      <c r="Q4" s="16" t="s">
        <v>23</v>
      </c>
      <c r="R4" s="26" t="s">
        <v>4</v>
      </c>
      <c r="S4" s="15" t="s">
        <v>3</v>
      </c>
      <c r="T4" s="16" t="s">
        <v>22</v>
      </c>
      <c r="U4" s="16" t="s">
        <v>23</v>
      </c>
      <c r="V4" s="17" t="s">
        <v>4</v>
      </c>
      <c r="W4" s="26" t="s">
        <v>27</v>
      </c>
    </row>
    <row r="5" spans="1:23" s="8" customFormat="1" ht="20.100000000000001" customHeight="1" x14ac:dyDescent="0.3">
      <c r="A5" s="7">
        <v>1</v>
      </c>
      <c r="B5" s="7" t="s">
        <v>29</v>
      </c>
      <c r="C5" s="9">
        <v>39399</v>
      </c>
      <c r="D5" s="9" t="s">
        <v>30</v>
      </c>
      <c r="E5" s="10"/>
      <c r="F5" s="11" t="s">
        <v>12</v>
      </c>
      <c r="G5" s="12">
        <v>307</v>
      </c>
      <c r="H5" s="23">
        <v>126</v>
      </c>
      <c r="I5" s="13">
        <v>18</v>
      </c>
      <c r="J5" s="14">
        <f t="shared" ref="J5:J17" si="0">G5+H5</f>
        <v>433</v>
      </c>
      <c r="K5" s="12"/>
      <c r="L5" s="23"/>
      <c r="M5" s="13"/>
      <c r="N5" s="24">
        <f t="shared" ref="N5:N17" si="1">K5+L5</f>
        <v>0</v>
      </c>
      <c r="O5" s="12"/>
      <c r="P5" s="23"/>
      <c r="Q5" s="13"/>
      <c r="R5" s="25">
        <f t="shared" ref="R5:R17" si="2">O5+P5</f>
        <v>0</v>
      </c>
      <c r="S5" s="12">
        <f t="shared" ref="S5:S17" si="3">IF(COUNT(G5,K5,O5)&gt;0,(SUM(G5+K5+O5)/COUNT(G5,K5,O5)), )</f>
        <v>307</v>
      </c>
      <c r="T5" s="13">
        <f t="shared" ref="T5:V17" si="4">IF(COUNT(H5,L5,P5)&gt;0,(SUM(H5+L5+P5)/COUNT(H5,L5,P5)), )</f>
        <v>126</v>
      </c>
      <c r="U5" s="13">
        <f t="shared" si="4"/>
        <v>18</v>
      </c>
      <c r="V5" s="13">
        <f t="shared" si="4"/>
        <v>144.33333333333334</v>
      </c>
      <c r="W5" s="14"/>
    </row>
    <row r="6" spans="1:23" s="8" customFormat="1" ht="20.100000000000001" customHeight="1" x14ac:dyDescent="0.3">
      <c r="A6" s="7">
        <v>2</v>
      </c>
      <c r="B6" s="7" t="s">
        <v>21</v>
      </c>
      <c r="C6" s="9">
        <v>39356</v>
      </c>
      <c r="D6" s="9" t="s">
        <v>17</v>
      </c>
      <c r="E6" s="10"/>
      <c r="F6" s="11" t="str">
        <f>IF(C6&gt;$C$23,$B$23,IF(C6&gt;$C$24,$B$24,IF(C6&gt;$C$25,$B$25,IF(C6&gt;$C$26,$B$26,IF(C6&gt;$C$27,$B$27,IF(C6&gt;$C$28,$B$28,IF(C6&gt;$C$29,$B$29,IF(C6&lt;$C$30,$B$30," "))))))))</f>
        <v>U14</v>
      </c>
      <c r="G6" s="12">
        <v>311</v>
      </c>
      <c r="H6" s="23">
        <v>105</v>
      </c>
      <c r="I6" s="13">
        <v>15</v>
      </c>
      <c r="J6" s="14">
        <f t="shared" si="0"/>
        <v>416</v>
      </c>
      <c r="K6" s="12"/>
      <c r="L6" s="23"/>
      <c r="M6" s="13"/>
      <c r="N6" s="24">
        <f t="shared" si="1"/>
        <v>0</v>
      </c>
      <c r="O6" s="12"/>
      <c r="P6" s="23"/>
      <c r="Q6" s="13"/>
      <c r="R6" s="25">
        <f t="shared" si="2"/>
        <v>0</v>
      </c>
      <c r="S6" s="12">
        <f t="shared" si="3"/>
        <v>311</v>
      </c>
      <c r="T6" s="13">
        <f t="shared" si="4"/>
        <v>105</v>
      </c>
      <c r="U6" s="13">
        <f t="shared" si="4"/>
        <v>15</v>
      </c>
      <c r="V6" s="13">
        <f t="shared" si="4"/>
        <v>138.66666666666666</v>
      </c>
      <c r="W6" s="14"/>
    </row>
    <row r="7" spans="1:23" s="8" customFormat="1" ht="20.100000000000001" customHeight="1" x14ac:dyDescent="0.3">
      <c r="A7" s="7">
        <v>3</v>
      </c>
      <c r="B7" s="7" t="s">
        <v>8</v>
      </c>
      <c r="C7" s="9">
        <v>39968</v>
      </c>
      <c r="D7" s="9" t="s">
        <v>24</v>
      </c>
      <c r="E7" s="10"/>
      <c r="F7" s="11" t="str">
        <f>IF(C7&gt;$C$23,$B$23,IF(C7&gt;$C$24,$B$24,IF(C7&gt;$C$25,$B$25,IF(C7&gt;$C$26,$B$26,IF(C7&gt;$C$27,$B$27,IF(C7&gt;$C$28,$B$28,IF(C7&gt;$C$29,$B$29,IF(C7&lt;$C$30,$B$30," "))))))))</f>
        <v>U14</v>
      </c>
      <c r="G7" s="12">
        <v>285</v>
      </c>
      <c r="H7" s="23">
        <v>128</v>
      </c>
      <c r="I7" s="13">
        <v>11</v>
      </c>
      <c r="J7" s="14">
        <f t="shared" si="0"/>
        <v>413</v>
      </c>
      <c r="K7" s="12"/>
      <c r="L7" s="23"/>
      <c r="M7" s="13"/>
      <c r="N7" s="24">
        <f t="shared" si="1"/>
        <v>0</v>
      </c>
      <c r="O7" s="12"/>
      <c r="P7" s="23"/>
      <c r="Q7" s="13"/>
      <c r="R7" s="25">
        <f t="shared" si="2"/>
        <v>0</v>
      </c>
      <c r="S7" s="12">
        <f t="shared" si="3"/>
        <v>285</v>
      </c>
      <c r="T7" s="13">
        <f t="shared" si="4"/>
        <v>128</v>
      </c>
      <c r="U7" s="13">
        <f t="shared" si="4"/>
        <v>11</v>
      </c>
      <c r="V7" s="13">
        <f t="shared" si="4"/>
        <v>137.66666666666666</v>
      </c>
      <c r="W7" s="14"/>
    </row>
    <row r="8" spans="1:23" s="8" customFormat="1" ht="20.100000000000001" customHeight="1" x14ac:dyDescent="0.3">
      <c r="A8" s="7">
        <v>4</v>
      </c>
      <c r="B8" s="7" t="s">
        <v>51</v>
      </c>
      <c r="C8" s="9"/>
      <c r="D8" s="9" t="s">
        <v>34</v>
      </c>
      <c r="E8" s="10"/>
      <c r="F8" s="11" t="s">
        <v>12</v>
      </c>
      <c r="G8" s="12">
        <v>284</v>
      </c>
      <c r="H8" s="23">
        <v>119</v>
      </c>
      <c r="I8" s="13">
        <v>20</v>
      </c>
      <c r="J8" s="14">
        <f t="shared" si="0"/>
        <v>403</v>
      </c>
      <c r="K8" s="12"/>
      <c r="L8" s="23"/>
      <c r="M8" s="13"/>
      <c r="N8" s="24">
        <f t="shared" si="1"/>
        <v>0</v>
      </c>
      <c r="O8" s="12"/>
      <c r="P8" s="23"/>
      <c r="Q8" s="13"/>
      <c r="R8" s="25">
        <f t="shared" si="2"/>
        <v>0</v>
      </c>
      <c r="S8" s="12">
        <f t="shared" si="3"/>
        <v>284</v>
      </c>
      <c r="T8" s="13">
        <f t="shared" si="4"/>
        <v>119</v>
      </c>
      <c r="U8" s="13">
        <f t="shared" si="4"/>
        <v>20</v>
      </c>
      <c r="V8" s="13">
        <f t="shared" si="4"/>
        <v>134.33333333333334</v>
      </c>
      <c r="W8" s="14"/>
    </row>
    <row r="9" spans="1:23" s="8" customFormat="1" ht="20.100000000000001" customHeight="1" x14ac:dyDescent="0.3">
      <c r="A9" s="7">
        <v>5</v>
      </c>
      <c r="B9" s="7" t="s">
        <v>35</v>
      </c>
      <c r="C9" s="9"/>
      <c r="D9" s="9" t="s">
        <v>34</v>
      </c>
      <c r="E9" s="10"/>
      <c r="F9" s="11" t="s">
        <v>12</v>
      </c>
      <c r="G9" s="12">
        <v>285</v>
      </c>
      <c r="H9" s="23">
        <v>110</v>
      </c>
      <c r="I9" s="13">
        <v>15</v>
      </c>
      <c r="J9" s="14">
        <f t="shared" si="0"/>
        <v>395</v>
      </c>
      <c r="K9" s="12"/>
      <c r="L9" s="23"/>
      <c r="M9" s="13"/>
      <c r="N9" s="24">
        <f t="shared" si="1"/>
        <v>0</v>
      </c>
      <c r="O9" s="12"/>
      <c r="P9" s="23"/>
      <c r="Q9" s="13"/>
      <c r="R9" s="25">
        <f t="shared" si="2"/>
        <v>0</v>
      </c>
      <c r="S9" s="12">
        <f t="shared" si="3"/>
        <v>285</v>
      </c>
      <c r="T9" s="13">
        <f t="shared" si="4"/>
        <v>110</v>
      </c>
      <c r="U9" s="13">
        <f t="shared" si="4"/>
        <v>15</v>
      </c>
      <c r="V9" s="13">
        <f t="shared" si="4"/>
        <v>131.66666666666666</v>
      </c>
      <c r="W9" s="14"/>
    </row>
    <row r="10" spans="1:23" s="8" customFormat="1" ht="20.100000000000001" customHeight="1" x14ac:dyDescent="0.3">
      <c r="A10" s="7">
        <v>6</v>
      </c>
      <c r="B10" s="7" t="s">
        <v>36</v>
      </c>
      <c r="C10" s="9"/>
      <c r="D10" s="9" t="s">
        <v>34</v>
      </c>
      <c r="E10" s="10"/>
      <c r="F10" s="11" t="s">
        <v>12</v>
      </c>
      <c r="G10" s="12">
        <v>245</v>
      </c>
      <c r="H10" s="13">
        <v>95</v>
      </c>
      <c r="I10" s="13">
        <v>26</v>
      </c>
      <c r="J10" s="14">
        <f t="shared" si="0"/>
        <v>340</v>
      </c>
      <c r="K10" s="12"/>
      <c r="L10" s="23"/>
      <c r="M10" s="13"/>
      <c r="N10" s="24">
        <f t="shared" si="1"/>
        <v>0</v>
      </c>
      <c r="O10" s="12"/>
      <c r="P10" s="23"/>
      <c r="Q10" s="13"/>
      <c r="R10" s="25">
        <f t="shared" si="2"/>
        <v>0</v>
      </c>
      <c r="S10" s="12">
        <f t="shared" si="3"/>
        <v>245</v>
      </c>
      <c r="T10" s="13">
        <f t="shared" si="4"/>
        <v>95</v>
      </c>
      <c r="U10" s="13">
        <f t="shared" si="4"/>
        <v>26</v>
      </c>
      <c r="V10" s="13">
        <f t="shared" si="4"/>
        <v>113.33333333333333</v>
      </c>
      <c r="W10" s="14"/>
    </row>
    <row r="11" spans="1:23" s="8" customFormat="1" ht="20.100000000000001" customHeight="1" x14ac:dyDescent="0.3">
      <c r="A11" s="7">
        <v>7</v>
      </c>
      <c r="B11" s="7" t="s">
        <v>37</v>
      </c>
      <c r="C11" s="9"/>
      <c r="D11" s="9" t="s">
        <v>34</v>
      </c>
      <c r="E11" s="10"/>
      <c r="F11" s="11" t="s">
        <v>12</v>
      </c>
      <c r="G11" s="12">
        <v>256</v>
      </c>
      <c r="H11" s="13">
        <v>84</v>
      </c>
      <c r="I11" s="13">
        <v>33</v>
      </c>
      <c r="J11" s="14">
        <f t="shared" si="0"/>
        <v>340</v>
      </c>
      <c r="K11" s="12"/>
      <c r="L11" s="23"/>
      <c r="M11" s="13"/>
      <c r="N11" s="24">
        <f t="shared" si="1"/>
        <v>0</v>
      </c>
      <c r="O11" s="12"/>
      <c r="P11" s="23"/>
      <c r="Q11" s="13"/>
      <c r="R11" s="25">
        <f t="shared" si="2"/>
        <v>0</v>
      </c>
      <c r="S11" s="12">
        <f t="shared" si="3"/>
        <v>256</v>
      </c>
      <c r="T11" s="13">
        <f t="shared" si="4"/>
        <v>84</v>
      </c>
      <c r="U11" s="13">
        <f t="shared" si="4"/>
        <v>33</v>
      </c>
      <c r="V11" s="13">
        <f t="shared" si="4"/>
        <v>113.33333333333333</v>
      </c>
      <c r="W11" s="14"/>
    </row>
    <row r="12" spans="1:23" s="8" customFormat="1" ht="20.100000000000001" customHeight="1" x14ac:dyDescent="0.3">
      <c r="A12" s="7">
        <v>8</v>
      </c>
      <c r="B12" s="7" t="s">
        <v>41</v>
      </c>
      <c r="C12" s="9"/>
      <c r="D12" s="9" t="s">
        <v>34</v>
      </c>
      <c r="E12" s="10"/>
      <c r="F12" s="11" t="s">
        <v>12</v>
      </c>
      <c r="G12" s="12">
        <v>244</v>
      </c>
      <c r="H12" s="13">
        <v>85</v>
      </c>
      <c r="I12" s="13">
        <v>31</v>
      </c>
      <c r="J12" s="14">
        <f t="shared" si="0"/>
        <v>329</v>
      </c>
      <c r="K12" s="12"/>
      <c r="L12" s="23"/>
      <c r="M12" s="13"/>
      <c r="N12" s="24">
        <f t="shared" si="1"/>
        <v>0</v>
      </c>
      <c r="O12" s="12"/>
      <c r="P12" s="23"/>
      <c r="Q12" s="13"/>
      <c r="R12" s="25">
        <f t="shared" si="2"/>
        <v>0</v>
      </c>
      <c r="S12" s="12">
        <f t="shared" si="3"/>
        <v>244</v>
      </c>
      <c r="T12" s="13">
        <f t="shared" si="4"/>
        <v>85</v>
      </c>
      <c r="U12" s="13">
        <f t="shared" si="4"/>
        <v>31</v>
      </c>
      <c r="V12" s="13">
        <f t="shared" si="4"/>
        <v>109.66666666666667</v>
      </c>
      <c r="W12" s="14"/>
    </row>
    <row r="13" spans="1:23" s="8" customFormat="1" ht="20.100000000000001" customHeight="1" x14ac:dyDescent="0.3">
      <c r="A13" s="7">
        <v>9</v>
      </c>
      <c r="B13" s="7" t="s">
        <v>38</v>
      </c>
      <c r="C13" s="9"/>
      <c r="D13" s="9" t="s">
        <v>34</v>
      </c>
      <c r="E13" s="10"/>
      <c r="F13" s="11" t="s">
        <v>12</v>
      </c>
      <c r="G13" s="12">
        <v>243</v>
      </c>
      <c r="H13" s="13">
        <v>82</v>
      </c>
      <c r="I13" s="13">
        <v>28</v>
      </c>
      <c r="J13" s="14">
        <f t="shared" si="0"/>
        <v>325</v>
      </c>
      <c r="K13" s="12"/>
      <c r="L13" s="23"/>
      <c r="M13" s="13"/>
      <c r="N13" s="24">
        <f t="shared" si="1"/>
        <v>0</v>
      </c>
      <c r="O13" s="12"/>
      <c r="P13" s="23"/>
      <c r="Q13" s="13"/>
      <c r="R13" s="25">
        <f t="shared" si="2"/>
        <v>0</v>
      </c>
      <c r="S13" s="12">
        <f t="shared" si="3"/>
        <v>243</v>
      </c>
      <c r="T13" s="13">
        <f t="shared" si="4"/>
        <v>82</v>
      </c>
      <c r="U13" s="13">
        <f t="shared" si="4"/>
        <v>28</v>
      </c>
      <c r="V13" s="13">
        <f t="shared" si="4"/>
        <v>108.33333333333333</v>
      </c>
      <c r="W13" s="14"/>
    </row>
    <row r="14" spans="1:23" s="8" customFormat="1" ht="20.100000000000001" customHeight="1" x14ac:dyDescent="0.3">
      <c r="A14" s="7">
        <v>10</v>
      </c>
      <c r="B14" s="7" t="s">
        <v>18</v>
      </c>
      <c r="C14" s="9">
        <v>39904</v>
      </c>
      <c r="D14" s="9" t="s">
        <v>17</v>
      </c>
      <c r="E14" s="10"/>
      <c r="F14" s="11" t="str">
        <f>IF(C14&gt;$C$23,$B$23,IF(C14&gt;$C$24,$B$24,IF(C14&gt;$C$25,$B$25,IF(C14&gt;$C$26,$B$26,IF(C14&gt;$C$27,$B$27,IF(C14&gt;$C$28,$B$28,IF(C14&gt;$C$29,$B$29,IF(C14&lt;$C$30,$B$30," "))))))))</f>
        <v>U14</v>
      </c>
      <c r="G14" s="12">
        <v>223</v>
      </c>
      <c r="H14" s="13">
        <v>87</v>
      </c>
      <c r="I14" s="13">
        <v>36</v>
      </c>
      <c r="J14" s="14">
        <f t="shared" si="0"/>
        <v>310</v>
      </c>
      <c r="K14" s="12"/>
      <c r="L14" s="23"/>
      <c r="M14" s="13"/>
      <c r="N14" s="24">
        <f t="shared" si="1"/>
        <v>0</v>
      </c>
      <c r="O14" s="12"/>
      <c r="P14" s="23"/>
      <c r="Q14" s="13"/>
      <c r="R14" s="25">
        <f t="shared" si="2"/>
        <v>0</v>
      </c>
      <c r="S14" s="12">
        <f t="shared" si="3"/>
        <v>223</v>
      </c>
      <c r="T14" s="13">
        <f t="shared" si="4"/>
        <v>87</v>
      </c>
      <c r="U14" s="13">
        <f t="shared" si="4"/>
        <v>36</v>
      </c>
      <c r="V14" s="13">
        <f t="shared" si="4"/>
        <v>103.33333333333333</v>
      </c>
      <c r="W14" s="14"/>
    </row>
    <row r="15" spans="1:23" s="8" customFormat="1" ht="20.100000000000001" customHeight="1" x14ac:dyDescent="0.3">
      <c r="A15" s="7">
        <v>11</v>
      </c>
      <c r="B15" s="7" t="s">
        <v>20</v>
      </c>
      <c r="C15" s="9">
        <v>39600</v>
      </c>
      <c r="D15" s="9" t="s">
        <v>17</v>
      </c>
      <c r="E15" s="10"/>
      <c r="F15" s="11" t="str">
        <f>IF(C15&gt;$C$23,$B$23,IF(C15&gt;$C$24,$B$24,IF(C15&gt;$C$25,$B$25,IF(C15&gt;$C$26,$B$26,IF(C15&gt;$C$27,$B$27,IF(C15&gt;$C$28,$B$28,IF(C15&gt;$C$29,$B$29,IF(C15&lt;$C$30,$B$30," "))))))))</f>
        <v>U14</v>
      </c>
      <c r="G15" s="12">
        <v>219</v>
      </c>
      <c r="H15" s="13">
        <v>89</v>
      </c>
      <c r="I15" s="13">
        <v>33</v>
      </c>
      <c r="J15" s="14">
        <f t="shared" si="0"/>
        <v>308</v>
      </c>
      <c r="K15" s="12"/>
      <c r="L15" s="23"/>
      <c r="M15" s="13"/>
      <c r="N15" s="24">
        <f t="shared" si="1"/>
        <v>0</v>
      </c>
      <c r="O15" s="12"/>
      <c r="P15" s="23"/>
      <c r="Q15" s="13"/>
      <c r="R15" s="25">
        <f t="shared" si="2"/>
        <v>0</v>
      </c>
      <c r="S15" s="12">
        <f t="shared" si="3"/>
        <v>219</v>
      </c>
      <c r="T15" s="13">
        <f t="shared" si="4"/>
        <v>89</v>
      </c>
      <c r="U15" s="13">
        <f t="shared" si="4"/>
        <v>33</v>
      </c>
      <c r="V15" s="13">
        <f t="shared" si="4"/>
        <v>102.66666666666667</v>
      </c>
      <c r="W15" s="14"/>
    </row>
    <row r="16" spans="1:23" s="8" customFormat="1" ht="20.100000000000001" customHeight="1" x14ac:dyDescent="0.3">
      <c r="A16" s="7">
        <v>12</v>
      </c>
      <c r="B16" s="7" t="s">
        <v>40</v>
      </c>
      <c r="C16" s="9"/>
      <c r="D16" s="9" t="s">
        <v>34</v>
      </c>
      <c r="E16" s="10"/>
      <c r="F16" s="11" t="s">
        <v>12</v>
      </c>
      <c r="G16" s="12">
        <v>226</v>
      </c>
      <c r="H16" s="13">
        <v>78</v>
      </c>
      <c r="I16" s="13">
        <v>32</v>
      </c>
      <c r="J16" s="14">
        <f t="shared" si="0"/>
        <v>304</v>
      </c>
      <c r="K16" s="12"/>
      <c r="L16" s="23"/>
      <c r="M16" s="13"/>
      <c r="N16" s="24">
        <f t="shared" si="1"/>
        <v>0</v>
      </c>
      <c r="O16" s="12"/>
      <c r="P16" s="23"/>
      <c r="Q16" s="13"/>
      <c r="R16" s="25">
        <f t="shared" si="2"/>
        <v>0</v>
      </c>
      <c r="S16" s="12">
        <f t="shared" si="3"/>
        <v>226</v>
      </c>
      <c r="T16" s="13">
        <f t="shared" si="4"/>
        <v>78</v>
      </c>
      <c r="U16" s="13">
        <f t="shared" si="4"/>
        <v>32</v>
      </c>
      <c r="V16" s="13">
        <f t="shared" si="4"/>
        <v>101.33333333333333</v>
      </c>
      <c r="W16" s="14"/>
    </row>
    <row r="17" spans="1:23" s="8" customFormat="1" ht="20.100000000000001" customHeight="1" x14ac:dyDescent="0.3">
      <c r="A17" s="7">
        <v>13</v>
      </c>
      <c r="B17" s="7" t="s">
        <v>39</v>
      </c>
      <c r="C17" s="9"/>
      <c r="D17" s="9" t="s">
        <v>34</v>
      </c>
      <c r="E17" s="10"/>
      <c r="F17" s="11" t="s">
        <v>12</v>
      </c>
      <c r="G17" s="12">
        <v>189</v>
      </c>
      <c r="H17" s="13">
        <v>70</v>
      </c>
      <c r="I17" s="13">
        <v>50</v>
      </c>
      <c r="J17" s="14">
        <f t="shared" si="0"/>
        <v>259</v>
      </c>
      <c r="K17" s="12"/>
      <c r="L17" s="23"/>
      <c r="M17" s="13"/>
      <c r="N17" s="24">
        <f t="shared" si="1"/>
        <v>0</v>
      </c>
      <c r="O17" s="12"/>
      <c r="P17" s="23"/>
      <c r="Q17" s="13"/>
      <c r="R17" s="25">
        <f t="shared" si="2"/>
        <v>0</v>
      </c>
      <c r="S17" s="12">
        <f t="shared" si="3"/>
        <v>189</v>
      </c>
      <c r="T17" s="13">
        <f t="shared" si="4"/>
        <v>70</v>
      </c>
      <c r="U17" s="13">
        <f t="shared" si="4"/>
        <v>50</v>
      </c>
      <c r="V17" s="13">
        <f t="shared" si="4"/>
        <v>86.333333333333329</v>
      </c>
      <c r="W17" s="14"/>
    </row>
    <row r="21" spans="1:23" hidden="1" x14ac:dyDescent="0.3"/>
    <row r="22" spans="1:23" hidden="1" x14ac:dyDescent="0.3">
      <c r="B22" s="1" t="s">
        <v>9</v>
      </c>
      <c r="C22" s="1" t="s">
        <v>10</v>
      </c>
    </row>
    <row r="23" spans="1:23" hidden="1" x14ac:dyDescent="0.3">
      <c r="B23" s="1" t="s">
        <v>11</v>
      </c>
      <c r="C23" s="5">
        <v>39994</v>
      </c>
      <c r="D23" s="5"/>
    </row>
    <row r="24" spans="1:23" hidden="1" x14ac:dyDescent="0.3">
      <c r="B24" s="1" t="s">
        <v>12</v>
      </c>
      <c r="C24" s="5">
        <v>38168</v>
      </c>
      <c r="D24" s="5"/>
    </row>
    <row r="25" spans="1:23" hidden="1" x14ac:dyDescent="0.3">
      <c r="B25" s="1" t="s">
        <v>13</v>
      </c>
      <c r="C25" s="5">
        <v>36707</v>
      </c>
      <c r="D25" s="5"/>
    </row>
    <row r="26" spans="1:23" hidden="1" x14ac:dyDescent="0.3">
      <c r="C26" s="5"/>
    </row>
    <row r="27" spans="1:23" x14ac:dyDescent="0.3">
      <c r="C27" s="5"/>
    </row>
    <row r="28" spans="1:23" x14ac:dyDescent="0.3">
      <c r="C28" s="5"/>
    </row>
    <row r="29" spans="1:23" x14ac:dyDescent="0.3">
      <c r="C29" s="5"/>
    </row>
    <row r="30" spans="1:23" x14ac:dyDescent="0.3">
      <c r="C30" s="5"/>
    </row>
  </sheetData>
  <autoFilter ref="A3:F17" xr:uid="{00000000-0009-0000-0000-000000000000}"/>
  <mergeCells count="9">
    <mergeCell ref="K3:N3"/>
    <mergeCell ref="O3:R3"/>
    <mergeCell ref="S3:W3"/>
    <mergeCell ref="B3:B4"/>
    <mergeCell ref="C3:C4"/>
    <mergeCell ref="D3:D4"/>
    <mergeCell ref="E3:E4"/>
    <mergeCell ref="F3:F4"/>
    <mergeCell ref="G3:J3"/>
  </mergeCells>
  <conditionalFormatting sqref="F5:F17">
    <cfRule type="cellIs" priority="1" stopIfTrue="1" operator="between">
      <formula>37803</formula>
      <formula>39629</formula>
    </cfRule>
  </conditionalFormatting>
  <pageMargins left="0.19685039370078741" right="0.19685039370078741" top="0.19685039370078741" bottom="0.19685039370078741" header="0.31496062992125984" footer="0.31496062992125984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Ranglistenturnier MOL 18-19 U10</vt:lpstr>
      <vt:lpstr>Ranglistenturnier 18-19 U14 w</vt:lpstr>
      <vt:lpstr>Ranglistenturnier 18-19 U14 m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Jürgen Liss</cp:lastModifiedBy>
  <cp:lastPrinted>2019-09-15T13:57:45Z</cp:lastPrinted>
  <dcterms:created xsi:type="dcterms:W3CDTF">2013-04-19T19:03:29Z</dcterms:created>
  <dcterms:modified xsi:type="dcterms:W3CDTF">2019-09-17T18:15:32Z</dcterms:modified>
</cp:coreProperties>
</file>